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e/Desktop/"/>
    </mc:Choice>
  </mc:AlternateContent>
  <xr:revisionPtr revIDLastSave="0" documentId="13_ncr:1_{89CE80D4-B9E5-6543-8039-6C235CC7E6BC}" xr6:coauthVersionLast="45" xr6:coauthVersionMax="45" xr10:uidLastSave="{00000000-0000-0000-0000-000000000000}"/>
  <bookViews>
    <workbookView xWindow="0" yWindow="460" windowWidth="24660" windowHeight="13580" tabRatio="500" xr2:uid="{00000000-000D-0000-FFFF-FFFF00000000}"/>
  </bookViews>
  <sheets>
    <sheet name="Feuil1" sheetId="1" r:id="rId1"/>
    <sheet name="ecarts typ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9" i="2" l="1"/>
  <c r="B48" i="2"/>
  <c r="B50" i="2" s="1"/>
  <c r="B28" i="2"/>
  <c r="B27" i="2"/>
  <c r="C51" i="2"/>
  <c r="D51" i="2"/>
  <c r="E51" i="2"/>
  <c r="F51" i="2"/>
  <c r="B51" i="2"/>
  <c r="C50" i="2"/>
  <c r="D50" i="2"/>
  <c r="E50" i="2"/>
  <c r="F50" i="2"/>
  <c r="C49" i="2"/>
  <c r="D49" i="2"/>
  <c r="E49" i="2"/>
  <c r="F49" i="2"/>
  <c r="C48" i="2"/>
  <c r="D48" i="2"/>
  <c r="E48" i="2"/>
  <c r="F48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B44" i="2"/>
  <c r="B45" i="2"/>
  <c r="B46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F25" i="2"/>
  <c r="E25" i="2"/>
  <c r="D25" i="2"/>
  <c r="C25" i="2"/>
  <c r="B25" i="2"/>
  <c r="G25" i="1"/>
  <c r="H25" i="1"/>
  <c r="C40" i="1"/>
  <c r="C39" i="1"/>
  <c r="C38" i="1"/>
  <c r="C37" i="1"/>
  <c r="C36" i="1"/>
  <c r="B40" i="1"/>
  <c r="B39" i="1"/>
  <c r="B38" i="1"/>
  <c r="B37" i="1"/>
  <c r="B36" i="1"/>
  <c r="C33" i="1"/>
  <c r="C32" i="1"/>
  <c r="C31" i="1"/>
  <c r="C30" i="1"/>
  <c r="C29" i="1"/>
  <c r="B33" i="1"/>
  <c r="B32" i="1"/>
  <c r="B31" i="1"/>
  <c r="B30" i="1"/>
  <c r="B29" i="1"/>
  <c r="N25" i="1"/>
  <c r="M25" i="1"/>
  <c r="L25" i="1"/>
  <c r="B25" i="1"/>
  <c r="C25" i="1"/>
  <c r="D25" i="1"/>
  <c r="E25" i="1"/>
  <c r="F25" i="1"/>
</calcChain>
</file>

<file path=xl/sharedStrings.xml><?xml version="1.0" encoding="utf-8"?>
<sst xmlns="http://schemas.openxmlformats.org/spreadsheetml/2006/main" count="60" uniqueCount="37">
  <si>
    <t xml:space="preserve">Binomes </t>
  </si>
  <si>
    <t>Effet de la concentration de glucose (mol/L)</t>
  </si>
  <si>
    <t>Effet du pH</t>
  </si>
  <si>
    <t>Effet du substrat</t>
  </si>
  <si>
    <t>S</t>
  </si>
  <si>
    <t>G</t>
  </si>
  <si>
    <t>F</t>
  </si>
  <si>
    <t>Marie et Clotilde</t>
  </si>
  <si>
    <t>Anthéa et Sophie</t>
  </si>
  <si>
    <t>lilou et charlotte</t>
  </si>
  <si>
    <t>Morgane et leontine</t>
  </si>
  <si>
    <t>Jérémy et Jean-Eudes</t>
  </si>
  <si>
    <t>Ludivine et Lou</t>
  </si>
  <si>
    <t>Mayeule et Julie</t>
  </si>
  <si>
    <t>Manon et Carla</t>
  </si>
  <si>
    <t>Marc</t>
  </si>
  <si>
    <t>Mélanie et Manon</t>
  </si>
  <si>
    <t>Thomas ou Arthur</t>
  </si>
  <si>
    <t>Louane Florent</t>
  </si>
  <si>
    <t>Chantal et Camille</t>
  </si>
  <si>
    <t>Mathilde et Amandine</t>
  </si>
  <si>
    <t>Léane et Angeline</t>
  </si>
  <si>
    <t>charlotte et zelie</t>
  </si>
  <si>
    <t>edgar et donatien</t>
  </si>
  <si>
    <t>amandine et sarah</t>
  </si>
  <si>
    <t>Léna et Margot</t>
  </si>
  <si>
    <t>Juliane et Clémentine</t>
  </si>
  <si>
    <t>Maxim et Chams</t>
  </si>
  <si>
    <t>Effet de la concentration de glucose</t>
  </si>
  <si>
    <t>[G]</t>
  </si>
  <si>
    <t>Vimoy</t>
  </si>
  <si>
    <t>1/[G]</t>
  </si>
  <si>
    <t>1/vimoy</t>
  </si>
  <si>
    <t>somme</t>
  </si>
  <si>
    <t>somme/n</t>
  </si>
  <si>
    <t>racine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</si>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</sst>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4E1E9"/>
        <bgColor rgb="FFCCCCFF"/>
      </patternFill>
    </fill>
    <fill>
      <patternFill patternType="solid">
        <fgColor rgb="FFFDFD86"/>
        <bgColor rgb="FFFFFFCC"/>
      </patternFill>
    </fill>
    <fill>
      <patternFill patternType="solid">
        <fgColor rgb="FFB6F55C"/>
        <bgColor rgb="FFFDFD8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6F55C"/>
      <rgbColor rgb="FFFDFD86"/>
      <rgbColor rgb="FF84E1E9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Feuil1!$C$28</c:f>
              <c:strCache>
                <c:ptCount val="1"/>
                <c:pt idx="0">
                  <c:v>Vimoy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'ecarts types'!$B$50:$F$50</c:f>
                <c:numCache>
                  <c:formatCode>General</c:formatCode>
                  <c:ptCount val="5"/>
                  <c:pt idx="0">
                    <c:v>1.0136918100359113E-2</c:v>
                  </c:pt>
                  <c:pt idx="1">
                    <c:v>1.2602039907352513E-2</c:v>
                  </c:pt>
                  <c:pt idx="2">
                    <c:v>1.7542423907087018E-2</c:v>
                  </c:pt>
                  <c:pt idx="3">
                    <c:v>0.10550370425951855</c:v>
                  </c:pt>
                  <c:pt idx="4">
                    <c:v>4.7910150270131131E-2</c:v>
                  </c:pt>
                </c:numCache>
              </c:numRef>
            </c:plus>
            <c:minus>
              <c:numRef>
                <c:f>'ecarts types'!$B$50:$F$50</c:f>
                <c:numCache>
                  <c:formatCode>General</c:formatCode>
                  <c:ptCount val="5"/>
                  <c:pt idx="0">
                    <c:v>1.0136918100359113E-2</c:v>
                  </c:pt>
                  <c:pt idx="1">
                    <c:v>1.2602039907352513E-2</c:v>
                  </c:pt>
                  <c:pt idx="2">
                    <c:v>1.7542423907087018E-2</c:v>
                  </c:pt>
                  <c:pt idx="3">
                    <c:v>0.10550370425951855</c:v>
                  </c:pt>
                  <c:pt idx="4">
                    <c:v>4.7910150270131131E-2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Feuil1!$B$29:$B$33</c:f>
              <c:numCache>
                <c:formatCode>General</c:formatCode>
                <c:ptCount val="5"/>
                <c:pt idx="0">
                  <c:v>1E-3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0.05</c:v>
                </c:pt>
                <c:pt idx="4">
                  <c:v>0.1</c:v>
                </c:pt>
              </c:numCache>
            </c:numRef>
          </c:xVal>
          <c:yVal>
            <c:numRef>
              <c:f>Feuil1!$C$29:$C$33</c:f>
              <c:numCache>
                <c:formatCode>General</c:formatCode>
                <c:ptCount val="5"/>
                <c:pt idx="0">
                  <c:v>1.2132777777777779E-2</c:v>
                </c:pt>
                <c:pt idx="1">
                  <c:v>3.076842105263158E-2</c:v>
                </c:pt>
                <c:pt idx="2">
                  <c:v>4.5236842105263159E-2</c:v>
                </c:pt>
                <c:pt idx="3">
                  <c:v>0.10511052631578949</c:v>
                </c:pt>
                <c:pt idx="4">
                  <c:v>0.10021052631578947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2C-E645-8504-A61F85EF0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584608"/>
        <c:axId val="803461648"/>
      </c:scatterChart>
      <c:valAx>
        <c:axId val="80358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461648"/>
        <c:crosses val="autoZero"/>
        <c:crossBetween val="midCat"/>
      </c:valAx>
      <c:valAx>
        <c:axId val="80346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58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Feuil1!$C$35</c:f>
              <c:strCache>
                <c:ptCount val="1"/>
                <c:pt idx="0">
                  <c:v>1/vimoy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20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Feuil1!$B$36:$B$40</c:f>
              <c:numCache>
                <c:formatCode>General</c:formatCode>
                <c:ptCount val="5"/>
                <c:pt idx="0">
                  <c:v>1000</c:v>
                </c:pt>
                <c:pt idx="1">
                  <c:v>200</c:v>
                </c:pt>
                <c:pt idx="2">
                  <c:v>100</c:v>
                </c:pt>
                <c:pt idx="3">
                  <c:v>20</c:v>
                </c:pt>
                <c:pt idx="4">
                  <c:v>10</c:v>
                </c:pt>
              </c:numCache>
            </c:numRef>
          </c:xVal>
          <c:yVal>
            <c:numRef>
              <c:f>Feuil1!$C$36:$C$40</c:f>
              <c:numCache>
                <c:formatCode>General</c:formatCode>
                <c:ptCount val="5"/>
                <c:pt idx="0">
                  <c:v>82.421356289207381</c:v>
                </c:pt>
                <c:pt idx="1">
                  <c:v>32.500855285665409</c:v>
                </c:pt>
                <c:pt idx="2">
                  <c:v>22.105875509016869</c:v>
                </c:pt>
                <c:pt idx="3">
                  <c:v>9.5137950027539926</c:v>
                </c:pt>
                <c:pt idx="4">
                  <c:v>9.9789915966386555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0F-144F-B4C8-48E160DAA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435392"/>
        <c:axId val="808998032"/>
      </c:scatterChart>
      <c:valAx>
        <c:axId val="80943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998032"/>
        <c:crosses val="autoZero"/>
        <c:crossBetween val="midCat"/>
      </c:valAx>
      <c:valAx>
        <c:axId val="80899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9435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118532</xdr:colOff>
      <xdr:row>29</xdr:row>
      <xdr:rowOff>118533</xdr:rowOff>
    </xdr:from>
    <xdr:to>
      <xdr:col>11</xdr:col>
      <xdr:colOff>304799</xdr:colOff>
      <xdr:row>43</xdr:row>
      <xdr:rowOff>67733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60EF00C-802A-5A45-9D05-B9B2ABEF44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84665</xdr:colOff>
      <xdr:row>27</xdr:row>
      <xdr:rowOff>169333</xdr:rowOff>
    </xdr:from>
    <xdr:to>
      <xdr:col>18</xdr:col>
      <xdr:colOff>474132</xdr:colOff>
      <xdr:row>43</xdr:row>
      <xdr:rowOff>186267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FBBB365-DA53-EB44-BFAA-84F154F84B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65"/>
  <sheetViews>
    <sheetView tabSelected="1" topLeftCell="A27" zoomScale="125" zoomScaleNormal="136" workbookViewId="0">
      <selection activeCell="E8" sqref="E8"/>
    </sheetView>
  </sheetViews>
  <sheetFormatPr baseColWidth="10" defaultColWidth="8.83203125" defaultRowHeight="16" x14ac:dyDescent="0.2"/>
  <cols>
    <col min="1" max="1" width="32.83203125" customWidth="1"/>
    <col min="2" max="6" width="10.83203125" style="4" customWidth="1"/>
    <col min="7" max="11" width="10.83203125" style="5" customWidth="1"/>
    <col min="12" max="14" width="10.83203125" style="6" customWidth="1"/>
    <col min="15" max="1025" width="10.83203125" customWidth="1"/>
  </cols>
  <sheetData>
    <row r="1" spans="1:37" x14ac:dyDescent="0.2">
      <c r="A1" s="7" t="s">
        <v>0</v>
      </c>
      <c r="B1" s="3" t="s">
        <v>1</v>
      </c>
      <c r="C1" s="3"/>
      <c r="D1" s="3"/>
      <c r="E1" s="3"/>
      <c r="F1" s="3"/>
      <c r="G1" s="2" t="s">
        <v>2</v>
      </c>
      <c r="H1" s="2"/>
      <c r="I1" s="2"/>
      <c r="J1" s="2"/>
      <c r="K1" s="2"/>
      <c r="L1" s="1" t="s">
        <v>3</v>
      </c>
      <c r="M1" s="1"/>
      <c r="N1" s="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x14ac:dyDescent="0.2">
      <c r="A2" s="11"/>
      <c r="B2" s="8">
        <v>1E-3</v>
      </c>
      <c r="C2" s="8">
        <v>5.0000000000000001E-3</v>
      </c>
      <c r="D2" s="8">
        <v>0.01</v>
      </c>
      <c r="E2" s="8">
        <v>0.05</v>
      </c>
      <c r="F2" s="8">
        <v>0.1</v>
      </c>
      <c r="G2" s="9">
        <v>3</v>
      </c>
      <c r="H2" s="9">
        <v>5</v>
      </c>
      <c r="I2" s="9">
        <v>6</v>
      </c>
      <c r="J2" s="9">
        <v>8</v>
      </c>
      <c r="K2" s="9">
        <v>8</v>
      </c>
      <c r="L2" s="10" t="s">
        <v>4</v>
      </c>
      <c r="M2" s="10" t="s">
        <v>5</v>
      </c>
      <c r="N2" s="10" t="s">
        <v>6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x14ac:dyDescent="0.2">
      <c r="A3" s="11" t="s">
        <v>7</v>
      </c>
      <c r="B3" s="12"/>
      <c r="C3" s="12"/>
      <c r="D3" s="12"/>
      <c r="E3" s="12"/>
      <c r="F3" s="12"/>
      <c r="G3" s="13">
        <v>8.3099999999999993E-2</v>
      </c>
      <c r="H3" s="13">
        <v>8.2600000000000007E-2</v>
      </c>
      <c r="I3" s="13">
        <v>0.10100000000000001</v>
      </c>
      <c r="J3" s="13">
        <v>6.6799999999999998E-2</v>
      </c>
      <c r="K3" s="13"/>
      <c r="L3" s="14"/>
      <c r="M3" s="14"/>
      <c r="N3" s="1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x14ac:dyDescent="0.2">
      <c r="A4" s="11" t="s">
        <v>8</v>
      </c>
      <c r="B4" s="12">
        <v>9.0399999999999994E-3</v>
      </c>
      <c r="C4" s="12">
        <v>2.4E-2</v>
      </c>
      <c r="D4" s="12">
        <v>2.8500000000000001E-2</v>
      </c>
      <c r="E4" s="12">
        <v>6.4600000000000005E-2</v>
      </c>
      <c r="F4" s="12">
        <v>7.2300000000000003E-2</v>
      </c>
      <c r="G4" s="13">
        <v>5.2900000000000003E-2</v>
      </c>
      <c r="H4" s="13">
        <v>8.5699999999999998E-2</v>
      </c>
      <c r="I4" s="13">
        <v>7.4499999999999997E-2</v>
      </c>
      <c r="J4" s="13">
        <v>8.1000000000000003E-2</v>
      </c>
      <c r="K4" s="13"/>
      <c r="L4" s="14"/>
      <c r="M4" s="14"/>
      <c r="N4" s="14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x14ac:dyDescent="0.2">
      <c r="A5" s="11" t="s">
        <v>9</v>
      </c>
      <c r="B5" s="12">
        <v>9.7999999999999997E-3</v>
      </c>
      <c r="C5" s="12">
        <v>2.4799999999999999E-2</v>
      </c>
      <c r="D5" s="12">
        <v>3.61E-2</v>
      </c>
      <c r="E5" s="12">
        <v>4.4499999999999998E-2</v>
      </c>
      <c r="F5" s="12">
        <v>7.6300000000000007E-2</v>
      </c>
      <c r="G5" s="13"/>
      <c r="H5" s="13"/>
      <c r="I5" s="13"/>
      <c r="J5" s="13"/>
      <c r="K5" s="13"/>
      <c r="L5" s="14">
        <v>7.9600000000000004E-2</v>
      </c>
      <c r="M5" s="14">
        <v>5.71E-4</v>
      </c>
      <c r="N5" s="14">
        <v>4.7600000000000003E-3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x14ac:dyDescent="0.2">
      <c r="A6" s="11" t="s">
        <v>10</v>
      </c>
      <c r="B6" s="12"/>
      <c r="C6" s="12"/>
      <c r="D6" s="12"/>
      <c r="E6" s="12"/>
      <c r="F6" s="12"/>
      <c r="G6" s="13">
        <v>0.27200000000000002</v>
      </c>
      <c r="H6" s="13">
        <v>0.13500000000000001</v>
      </c>
      <c r="I6" s="13">
        <v>8.8700000000000001E-2</v>
      </c>
      <c r="J6" s="13">
        <v>5.7500000000000002E-2</v>
      </c>
      <c r="K6" s="13"/>
      <c r="L6" s="14"/>
      <c r="M6" s="14"/>
      <c r="N6" s="14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x14ac:dyDescent="0.2">
      <c r="A7" s="11" t="s">
        <v>11</v>
      </c>
      <c r="B7" s="12">
        <v>4.47E-3</v>
      </c>
      <c r="C7" s="12">
        <v>3.0300000000000001E-2</v>
      </c>
      <c r="D7" s="12">
        <v>4.7800000000000002E-2</v>
      </c>
      <c r="E7" s="12">
        <v>0.12</v>
      </c>
      <c r="F7" s="12">
        <v>8.4599999999999995E-2</v>
      </c>
      <c r="G7" s="13"/>
      <c r="H7" s="13"/>
      <c r="I7" s="13"/>
      <c r="J7" s="13"/>
      <c r="K7" s="13"/>
      <c r="L7" s="14">
        <v>1.6199999999999999E-3</v>
      </c>
      <c r="M7" s="14">
        <v>0.152</v>
      </c>
      <c r="N7" s="14">
        <v>1.6199999999999999E-3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x14ac:dyDescent="0.2">
      <c r="A8" s="11" t="s">
        <v>12</v>
      </c>
      <c r="B8" s="12">
        <v>2.52E-2</v>
      </c>
      <c r="C8" s="12">
        <v>3.9100000000000003E-2</v>
      </c>
      <c r="D8" s="12">
        <v>4.5100000000000001E-2</v>
      </c>
      <c r="E8" s="12">
        <v>7.8700000000000006E-2</v>
      </c>
      <c r="F8" s="12">
        <v>8.8400000000000006E-2</v>
      </c>
      <c r="G8" s="13">
        <v>9.4700000000000006E-2</v>
      </c>
      <c r="H8" s="13">
        <v>9.2499999999999999E-2</v>
      </c>
      <c r="I8" s="13">
        <v>8.1100000000000005E-2</v>
      </c>
      <c r="J8" s="13">
        <v>7.8700000000000006E-2</v>
      </c>
      <c r="K8" s="13"/>
      <c r="L8" s="14"/>
      <c r="M8" s="14"/>
      <c r="N8" s="1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x14ac:dyDescent="0.2">
      <c r="A9" s="11" t="s">
        <v>13</v>
      </c>
      <c r="B9" s="12">
        <v>1E-3</v>
      </c>
      <c r="C9" s="12">
        <v>3.4599999999999999E-2</v>
      </c>
      <c r="D9" s="12">
        <v>4.5199999999999997E-2</v>
      </c>
      <c r="E9" s="12">
        <v>2.8000000000000001E-2</v>
      </c>
      <c r="F9" s="12">
        <v>7.5700000000000003E-2</v>
      </c>
      <c r="G9" s="13">
        <v>6.8199999999999997E-2</v>
      </c>
      <c r="H9" s="13">
        <v>7.8799999999999995E-2</v>
      </c>
      <c r="I9" s="13">
        <v>8.6400000000000005E-2</v>
      </c>
      <c r="J9" s="13">
        <v>7.7299999999999994E-2</v>
      </c>
      <c r="K9" s="13"/>
      <c r="L9" s="14"/>
      <c r="M9" s="14"/>
      <c r="N9" s="1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x14ac:dyDescent="0.2">
      <c r="A10" s="11" t="s">
        <v>14</v>
      </c>
      <c r="B10" s="12">
        <v>5.4200000000000003E-3</v>
      </c>
      <c r="C10" s="12">
        <v>4.2700000000000002E-2</v>
      </c>
      <c r="D10" s="12">
        <v>2.9100000000000001E-2</v>
      </c>
      <c r="E10" s="12">
        <v>9.74E-2</v>
      </c>
      <c r="F10" s="12">
        <v>4.9599999999999998E-2</v>
      </c>
      <c r="G10" s="13"/>
      <c r="H10" s="13"/>
      <c r="I10" s="13"/>
      <c r="J10" s="13"/>
      <c r="K10" s="13"/>
      <c r="L10" s="14">
        <v>4.47E-3</v>
      </c>
      <c r="M10" s="14">
        <v>2.7E-2</v>
      </c>
      <c r="N10" s="14">
        <v>1.4300000000000001E-3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x14ac:dyDescent="0.2">
      <c r="A11" s="11" t="s">
        <v>15</v>
      </c>
      <c r="B11" s="12">
        <v>1.2699999999999999E-2</v>
      </c>
      <c r="C11" s="12">
        <v>2.2700000000000001E-2</v>
      </c>
      <c r="D11" s="12">
        <v>4.5199999999999997E-2</v>
      </c>
      <c r="E11" s="12">
        <v>6.8400000000000002E-2</v>
      </c>
      <c r="F11" s="12">
        <v>7.4999999999999997E-2</v>
      </c>
      <c r="G11" s="13"/>
      <c r="H11" s="13"/>
      <c r="I11" s="13"/>
      <c r="J11" s="13"/>
      <c r="K11" s="13"/>
      <c r="L11" s="14"/>
      <c r="M11" s="14"/>
      <c r="N11" s="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x14ac:dyDescent="0.2">
      <c r="A12" s="11" t="s">
        <v>16</v>
      </c>
      <c r="B12" s="12">
        <v>1.6899999999999998E-2</v>
      </c>
      <c r="C12" s="12">
        <v>4.2700000000000002E-2</v>
      </c>
      <c r="D12" s="12">
        <v>6.5000000000000002E-2</v>
      </c>
      <c r="E12" s="12">
        <v>9.74E-2</v>
      </c>
      <c r="F12" s="12">
        <v>0.104</v>
      </c>
      <c r="G12" s="13"/>
      <c r="H12" s="13"/>
      <c r="I12" s="13"/>
      <c r="J12" s="13"/>
      <c r="K12" s="13"/>
      <c r="L12" s="14">
        <v>2.8500000000000001E-3</v>
      </c>
      <c r="M12" s="14">
        <v>9.4100000000000003E-2</v>
      </c>
      <c r="N12" s="14">
        <v>3.8E-3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x14ac:dyDescent="0.2">
      <c r="A13" s="11" t="s">
        <v>17</v>
      </c>
      <c r="B13" s="12">
        <v>2.76E-2</v>
      </c>
      <c r="C13" s="12">
        <v>5.2200000000000003E-2</v>
      </c>
      <c r="D13" s="12">
        <v>7.1199999999999999E-2</v>
      </c>
      <c r="E13" s="12">
        <v>8.2699999999999996E-2</v>
      </c>
      <c r="F13" s="12">
        <v>0.155</v>
      </c>
      <c r="G13" s="13">
        <v>0.13100000000000001</v>
      </c>
      <c r="H13" s="13">
        <v>0.158</v>
      </c>
      <c r="I13" s="13">
        <v>0.13300000000000001</v>
      </c>
      <c r="J13" s="13">
        <v>0.125</v>
      </c>
      <c r="K13" s="13"/>
      <c r="L13" s="14">
        <v>1.52E-2</v>
      </c>
      <c r="M13" s="14">
        <v>0.182</v>
      </c>
      <c r="N13" s="14">
        <v>3.7100000000000002E-3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x14ac:dyDescent="0.2">
      <c r="A14" s="11" t="s">
        <v>18</v>
      </c>
      <c r="B14" s="12">
        <v>0</v>
      </c>
      <c r="C14" s="12">
        <v>0.02</v>
      </c>
      <c r="D14" s="12">
        <v>0.03</v>
      </c>
      <c r="E14" s="12">
        <v>0.52</v>
      </c>
      <c r="F14" s="12">
        <v>0.08</v>
      </c>
      <c r="G14" s="13"/>
      <c r="H14" s="13"/>
      <c r="I14" s="13"/>
      <c r="J14" s="13"/>
      <c r="K14" s="13"/>
      <c r="L14" s="14">
        <v>3.0000000000000001E-3</v>
      </c>
      <c r="M14" s="14">
        <v>7.0000000000000007E-2</v>
      </c>
      <c r="N14" s="14">
        <v>4.0000000000000001E-3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x14ac:dyDescent="0.2">
      <c r="A15" s="11" t="s">
        <v>19</v>
      </c>
      <c r="B15" s="12">
        <v>3.4799999999999998E-2</v>
      </c>
      <c r="C15" s="12">
        <v>4.0500000000000001E-2</v>
      </c>
      <c r="D15" s="12">
        <v>7.2599999999999998E-2</v>
      </c>
      <c r="E15" s="12">
        <v>0.13700000000000001</v>
      </c>
      <c r="F15" s="12">
        <v>0.22800000000000001</v>
      </c>
      <c r="G15" s="13">
        <v>0.126</v>
      </c>
      <c r="H15" s="13">
        <v>8.3699999999999997E-2</v>
      </c>
      <c r="I15" s="13">
        <v>0.13200000000000001</v>
      </c>
      <c r="J15" s="13">
        <v>0.11799999999999999</v>
      </c>
      <c r="K15" s="13"/>
      <c r="L15" s="14"/>
      <c r="M15" s="14"/>
      <c r="N15" s="14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x14ac:dyDescent="0.2">
      <c r="A16" s="11" t="s">
        <v>20</v>
      </c>
      <c r="B16" s="12">
        <v>9.1299999999999992E-3</v>
      </c>
      <c r="C16" s="12">
        <v>3.1699999999999999E-2</v>
      </c>
      <c r="D16" s="12">
        <v>5.4800000000000001E-2</v>
      </c>
      <c r="E16" s="12">
        <v>0.13500000000000001</v>
      </c>
      <c r="F16" s="12">
        <v>0.13600000000000001</v>
      </c>
      <c r="G16" s="13"/>
      <c r="H16" s="13"/>
      <c r="I16" s="13"/>
      <c r="J16" s="13"/>
      <c r="K16" s="13"/>
      <c r="L16" s="14"/>
      <c r="M16" s="14"/>
      <c r="N16" s="14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x14ac:dyDescent="0.2">
      <c r="A17" s="11" t="s">
        <v>21</v>
      </c>
      <c r="B17" s="12">
        <v>1.5299999999999999E-2</v>
      </c>
      <c r="C17" s="12">
        <v>3.04E-2</v>
      </c>
      <c r="D17" s="12">
        <v>6.1699999999999998E-2</v>
      </c>
      <c r="E17" s="12">
        <v>8.3799999999999999E-2</v>
      </c>
      <c r="F17" s="12">
        <v>0.152</v>
      </c>
      <c r="G17" s="13">
        <v>9.5600000000000004E-2</v>
      </c>
      <c r="H17" s="13">
        <v>9.74E-2</v>
      </c>
      <c r="I17" s="13">
        <v>8.1100000000000005E-2</v>
      </c>
      <c r="J17" s="13">
        <v>7.6300000000000007E-2</v>
      </c>
      <c r="K17" s="13"/>
      <c r="L17" s="14"/>
      <c r="M17" s="14"/>
      <c r="N17" s="1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x14ac:dyDescent="0.2">
      <c r="A18" s="11" t="s">
        <v>22</v>
      </c>
      <c r="B18" s="12"/>
      <c r="C18" s="12">
        <v>2.1700000000000001E-2</v>
      </c>
      <c r="D18" s="12">
        <v>4.0599999999999997E-2</v>
      </c>
      <c r="E18" s="12">
        <v>8.5500000000000007E-2</v>
      </c>
      <c r="F18" s="12">
        <v>9.1499999999999998E-2</v>
      </c>
      <c r="G18" s="13"/>
      <c r="H18" s="13"/>
      <c r="I18" s="13"/>
      <c r="J18" s="13"/>
      <c r="K18" s="13"/>
      <c r="L18" s="14">
        <v>4.0899999999999999E-3</v>
      </c>
      <c r="M18" s="14">
        <v>7.0800000000000002E-2</v>
      </c>
      <c r="N18" s="14">
        <v>1.5599999999999999E-2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x14ac:dyDescent="0.2">
      <c r="A19" s="11" t="s">
        <v>23</v>
      </c>
      <c r="B19" s="12">
        <v>1.66E-2</v>
      </c>
      <c r="C19" s="12">
        <v>1.9E-2</v>
      </c>
      <c r="D19" s="12">
        <v>5.2999999999999999E-2</v>
      </c>
      <c r="E19" s="12">
        <v>4.99E-2</v>
      </c>
      <c r="F19" s="12">
        <v>0.10199999999999999</v>
      </c>
      <c r="G19" s="13">
        <v>0.95599999999999996</v>
      </c>
      <c r="H19" s="13">
        <v>9.7100000000000006E-2</v>
      </c>
      <c r="I19" s="13">
        <v>7.3499999999999996E-2</v>
      </c>
      <c r="J19" s="13">
        <v>8.3900000000000002E-2</v>
      </c>
      <c r="K19" s="13"/>
      <c r="L19" s="14"/>
      <c r="M19" s="14"/>
      <c r="N19" s="1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x14ac:dyDescent="0.2">
      <c r="A20" s="11" t="s">
        <v>24</v>
      </c>
      <c r="B20" s="12">
        <v>7.5300000000000002E-3</v>
      </c>
      <c r="C20" s="12">
        <v>4.8300000000000003E-2</v>
      </c>
      <c r="D20" s="12">
        <v>4.2000000000000003E-2</v>
      </c>
      <c r="E20" s="12">
        <v>0.128</v>
      </c>
      <c r="F20" s="12">
        <v>0.11</v>
      </c>
      <c r="G20" s="13"/>
      <c r="H20" s="13">
        <v>9.5100000000000004E-2</v>
      </c>
      <c r="I20" s="13">
        <v>0.10299999999999999</v>
      </c>
      <c r="J20" s="13">
        <v>7.4700000000000003E-2</v>
      </c>
      <c r="K20" s="13"/>
      <c r="L20" s="14"/>
      <c r="M20" s="14"/>
      <c r="N20" s="1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x14ac:dyDescent="0.2">
      <c r="A21" s="11" t="s">
        <v>25</v>
      </c>
      <c r="B21" s="12">
        <v>9.1999999999999998E-3</v>
      </c>
      <c r="C21" s="12">
        <v>1.7999999999999999E-2</v>
      </c>
      <c r="D21" s="12">
        <v>2.8000000000000001E-2</v>
      </c>
      <c r="E21" s="12">
        <v>3.6999999999999998E-2</v>
      </c>
      <c r="F21" s="12">
        <v>4.7E-2</v>
      </c>
      <c r="G21" s="13">
        <v>2.3E-2</v>
      </c>
      <c r="H21" s="13">
        <v>6.8000000000000005E-2</v>
      </c>
      <c r="I21" s="13">
        <v>8.1000000000000003E-2</v>
      </c>
      <c r="J21" s="13">
        <v>9.8000000000000004E-2</v>
      </c>
      <c r="K21" s="13"/>
      <c r="L21" s="14"/>
      <c r="M21" s="14"/>
      <c r="N21" s="1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x14ac:dyDescent="0.2">
      <c r="A22" s="11" t="s">
        <v>26</v>
      </c>
      <c r="B22" s="12">
        <v>0</v>
      </c>
      <c r="C22" s="12">
        <v>2.1299999999999999E-2</v>
      </c>
      <c r="D22" s="12">
        <v>3.4200000000000001E-2</v>
      </c>
      <c r="E22" s="12">
        <v>5.1200000000000002E-2</v>
      </c>
      <c r="F22" s="12">
        <v>6.5600000000000006E-2</v>
      </c>
      <c r="G22" s="13"/>
      <c r="H22" s="13"/>
      <c r="I22" s="13"/>
      <c r="J22" s="13"/>
      <c r="K22" s="13"/>
      <c r="L22" s="14">
        <v>3.4000000000000002E-2</v>
      </c>
      <c r="M22" s="14">
        <v>5.5E-2</v>
      </c>
      <c r="N22" s="14">
        <v>1.7000000000000001E-2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x14ac:dyDescent="0.2">
      <c r="A23" s="11" t="s">
        <v>27</v>
      </c>
      <c r="B23" s="12">
        <v>1.37E-2</v>
      </c>
      <c r="C23" s="12">
        <v>2.06E-2</v>
      </c>
      <c r="D23" s="12">
        <v>2.9399999999999999E-2</v>
      </c>
      <c r="E23" s="12">
        <v>8.7999999999999995E-2</v>
      </c>
      <c r="F23" s="12">
        <v>0.111</v>
      </c>
      <c r="G23" s="13"/>
      <c r="H23" s="13"/>
      <c r="I23" s="13"/>
      <c r="J23" s="13"/>
      <c r="K23" s="13"/>
      <c r="L23" s="14">
        <v>1.7999999999999999E-2</v>
      </c>
      <c r="M23" s="14">
        <v>9.98E-2</v>
      </c>
      <c r="N23" s="14">
        <v>1.2999999999999999E-2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x14ac:dyDescent="0.2">
      <c r="A24" s="11"/>
      <c r="B24" s="12"/>
      <c r="C24" s="12"/>
      <c r="D24" s="12"/>
      <c r="E24" s="12"/>
      <c r="F24" s="12"/>
      <c r="G24" s="13"/>
      <c r="H24" s="13"/>
      <c r="I24" s="13"/>
      <c r="J24" s="13"/>
      <c r="K24" s="13"/>
      <c r="L24" s="14"/>
      <c r="M24" s="14"/>
      <c r="N24" s="1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x14ac:dyDescent="0.2">
      <c r="A25" s="11"/>
      <c r="B25" s="12">
        <f>AVERAGE(B4:B23)</f>
        <v>1.2132777777777779E-2</v>
      </c>
      <c r="C25" s="12">
        <f t="shared" ref="C25:N25" si="0">AVERAGE(C4:C23)</f>
        <v>3.076842105263158E-2</v>
      </c>
      <c r="D25" s="12">
        <f t="shared" si="0"/>
        <v>4.5236842105263159E-2</v>
      </c>
      <c r="E25" s="12">
        <f t="shared" si="0"/>
        <v>0.10511052631578949</v>
      </c>
      <c r="F25" s="12">
        <f t="shared" si="0"/>
        <v>0.10021052631578947</v>
      </c>
      <c r="G25" s="12">
        <f>AVERAGE(G3:G21)</f>
        <v>0.19025</v>
      </c>
      <c r="H25" s="12">
        <f>AVERAGE(H3:H21)</f>
        <v>9.7627272727272729E-2</v>
      </c>
      <c r="I25" s="12"/>
      <c r="J25" s="12"/>
      <c r="K25" s="12"/>
      <c r="L25" s="12">
        <f>AVERAGE(L5:L23)</f>
        <v>1.8092222222222221E-2</v>
      </c>
      <c r="M25" s="12">
        <f>AVERAGE(M5:M23)</f>
        <v>8.3474555555555552E-2</v>
      </c>
      <c r="N25" s="12">
        <f>AVERAGE(N5:N23)</f>
        <v>7.2133333333333337E-3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x14ac:dyDescent="0.2">
      <c r="A26" s="11"/>
      <c r="B26" s="12"/>
      <c r="C26" s="12"/>
      <c r="D26" s="12"/>
      <c r="E26" s="12"/>
      <c r="F26" s="12"/>
      <c r="G26" s="13"/>
      <c r="H26" s="13"/>
      <c r="I26" s="13"/>
      <c r="J26" s="13"/>
      <c r="K26" s="13"/>
      <c r="L26" s="14"/>
      <c r="M26" s="14"/>
      <c r="N26" s="14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x14ac:dyDescent="0.2">
      <c r="A28" s="15" t="s">
        <v>28</v>
      </c>
      <c r="B28" s="16" t="s">
        <v>29</v>
      </c>
      <c r="C28" s="16" t="s">
        <v>30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x14ac:dyDescent="0.2">
      <c r="A29" s="15"/>
      <c r="B29" s="16">
        <f>B2</f>
        <v>1E-3</v>
      </c>
      <c r="C29" s="16">
        <f>B25</f>
        <v>1.2132777777777779E-2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x14ac:dyDescent="0.2">
      <c r="A30" s="15"/>
      <c r="B30" s="16">
        <f>C2</f>
        <v>5.0000000000000001E-3</v>
      </c>
      <c r="C30" s="16">
        <f>C25</f>
        <v>3.076842105263158E-2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x14ac:dyDescent="0.2">
      <c r="A31" s="15"/>
      <c r="B31" s="16">
        <f>D2</f>
        <v>0.01</v>
      </c>
      <c r="C31" s="16">
        <f>D25</f>
        <v>4.5236842105263159E-2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x14ac:dyDescent="0.2">
      <c r="A32" s="15"/>
      <c r="B32" s="16">
        <f>E2</f>
        <v>0.05</v>
      </c>
      <c r="C32" s="16">
        <f>E25</f>
        <v>0.10511052631578949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x14ac:dyDescent="0.2">
      <c r="A33" s="15"/>
      <c r="B33" s="16">
        <f>F2</f>
        <v>0.1</v>
      </c>
      <c r="C33" s="16">
        <f>F25</f>
        <v>0.10021052631578947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x14ac:dyDescent="0.2">
      <c r="A35" s="15"/>
      <c r="B35" s="16" t="s">
        <v>31</v>
      </c>
      <c r="C35" s="16" t="s">
        <v>32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x14ac:dyDescent="0.2">
      <c r="A36" s="15"/>
      <c r="B36" s="16">
        <f>1/B29</f>
        <v>1000</v>
      </c>
      <c r="C36" s="16">
        <f>1/C29</f>
        <v>82.421356289207381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x14ac:dyDescent="0.2">
      <c r="A37" s="15"/>
      <c r="B37" s="16">
        <f>1/B30</f>
        <v>200</v>
      </c>
      <c r="C37" s="16">
        <f>1/C30</f>
        <v>32.500855285665409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x14ac:dyDescent="0.2">
      <c r="A38" s="15"/>
      <c r="B38" s="16">
        <f>1/B31</f>
        <v>100</v>
      </c>
      <c r="C38" s="16">
        <f>1/C31</f>
        <v>22.105875509016869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x14ac:dyDescent="0.2">
      <c r="A39" s="15"/>
      <c r="B39" s="16">
        <f>1/B32</f>
        <v>20</v>
      </c>
      <c r="C39" s="16">
        <f>1/C32</f>
        <v>9.5137950027539926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x14ac:dyDescent="0.2">
      <c r="A40" s="15"/>
      <c r="B40" s="16">
        <f>1/B33</f>
        <v>10</v>
      </c>
      <c r="C40" s="16">
        <f>1/C33</f>
        <v>9.9789915966386555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x14ac:dyDescent="0.2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x14ac:dyDescent="0.2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x14ac:dyDescent="0.2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x14ac:dyDescent="0.2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x14ac:dyDescent="0.2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x14ac:dyDescent="0.2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x14ac:dyDescent="0.2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x14ac:dyDescent="0.2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x14ac:dyDescent="0.2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x14ac:dyDescent="0.2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x14ac:dyDescent="0.2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x14ac:dyDescent="0.2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x14ac:dyDescent="0.2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x14ac:dyDescent="0.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x14ac:dyDescent="0.2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x14ac:dyDescent="0.2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x14ac:dyDescent="0.2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x14ac:dyDescent="0.2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 x14ac:dyDescent="0.2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 x14ac:dyDescent="0.2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 x14ac:dyDescent="0.2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 x14ac:dyDescent="0.2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 x14ac:dyDescent="0.2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 x14ac:dyDescent="0.2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 x14ac:dyDescent="0.2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x14ac:dyDescent="0.2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x14ac:dyDescent="0.2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x14ac:dyDescent="0.2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x14ac:dyDescent="0.2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x14ac:dyDescent="0.2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x14ac:dyDescent="0.2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 x14ac:dyDescent="0.2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 x14ac:dyDescent="0.2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 x14ac:dyDescent="0.2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 x14ac:dyDescent="0.2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 x14ac:dyDescent="0.2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 x14ac:dyDescent="0.2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 x14ac:dyDescent="0.2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 x14ac:dyDescent="0.2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 x14ac:dyDescent="0.2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 x14ac:dyDescent="0.2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 x14ac:dyDescent="0.2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 x14ac:dyDescent="0.2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 x14ac:dyDescent="0.2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 x14ac:dyDescent="0.2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37" x14ac:dyDescent="0.2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37" x14ac:dyDescent="0.2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37" x14ac:dyDescent="0.2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37" x14ac:dyDescent="0.2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37" x14ac:dyDescent="0.2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x14ac:dyDescent="0.2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x14ac:dyDescent="0.2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x14ac:dyDescent="0.2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x14ac:dyDescent="0.2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x14ac:dyDescent="0.2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x14ac:dyDescent="0.2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x14ac:dyDescent="0.2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x14ac:dyDescent="0.2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x14ac:dyDescent="0.2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x14ac:dyDescent="0.2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x14ac:dyDescent="0.2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x14ac:dyDescent="0.2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x14ac:dyDescent="0.2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x14ac:dyDescent="0.2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x14ac:dyDescent="0.2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x14ac:dyDescent="0.2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x14ac:dyDescent="0.2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x14ac:dyDescent="0.2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x14ac:dyDescent="0.2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1:14" x14ac:dyDescent="0.2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x14ac:dyDescent="0.2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x14ac:dyDescent="0.2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1:14" x14ac:dyDescent="0.2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1:14" x14ac:dyDescent="0.2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1:14" x14ac:dyDescent="0.2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1:14" x14ac:dyDescent="0.2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1:14" x14ac:dyDescent="0.2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x14ac:dyDescent="0.2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x14ac:dyDescent="0.2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1:14" x14ac:dyDescent="0.2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x14ac:dyDescent="0.2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x14ac:dyDescent="0.2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x14ac:dyDescent="0.2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x14ac:dyDescent="0.2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1:14" x14ac:dyDescent="0.2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x14ac:dyDescent="0.2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x14ac:dyDescent="0.2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1:14" x14ac:dyDescent="0.2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4" x14ac:dyDescent="0.2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1:14" x14ac:dyDescent="0.2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1:14" x14ac:dyDescent="0.2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x14ac:dyDescent="0.2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1:14" x14ac:dyDescent="0.2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1:14" x14ac:dyDescent="0.2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x14ac:dyDescent="0.2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x14ac:dyDescent="0.2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1:14" x14ac:dyDescent="0.2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x14ac:dyDescent="0.2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x14ac:dyDescent="0.2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x14ac:dyDescent="0.2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x14ac:dyDescent="0.2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x14ac:dyDescent="0.2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x14ac:dyDescent="0.2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x14ac:dyDescent="0.2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1:14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x14ac:dyDescent="0.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x14ac:dyDescent="0.2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x14ac:dyDescent="0.2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x14ac:dyDescent="0.2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x14ac:dyDescent="0.2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x14ac:dyDescent="0.2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x14ac:dyDescent="0.2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14" x14ac:dyDescent="0.2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x14ac:dyDescent="0.2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x14ac:dyDescent="0.2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x14ac:dyDescent="0.2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x14ac:dyDescent="0.2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1:14" x14ac:dyDescent="0.2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x14ac:dyDescent="0.2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x14ac:dyDescent="0.2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1:14" x14ac:dyDescent="0.2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x14ac:dyDescent="0.2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x14ac:dyDescent="0.2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x14ac:dyDescent="0.2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x14ac:dyDescent="0.2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x14ac:dyDescent="0.2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x14ac:dyDescent="0.2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1:14" x14ac:dyDescent="0.2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x14ac:dyDescent="0.2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x14ac:dyDescent="0.2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1:14" x14ac:dyDescent="0.2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 x14ac:dyDescent="0.2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x14ac:dyDescent="0.2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x14ac:dyDescent="0.2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x14ac:dyDescent="0.2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x14ac:dyDescent="0.2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x14ac:dyDescent="0.2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x14ac:dyDescent="0.2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1:14" x14ac:dyDescent="0.2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1:14" x14ac:dyDescent="0.2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x14ac:dyDescent="0.2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x14ac:dyDescent="0.2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x14ac:dyDescent="0.2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x14ac:dyDescent="0.2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x14ac:dyDescent="0.2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 x14ac:dyDescent="0.2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x14ac:dyDescent="0.2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x14ac:dyDescent="0.2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 x14ac:dyDescent="0.2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x14ac:dyDescent="0.2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x14ac:dyDescent="0.2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x14ac:dyDescent="0.2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 x14ac:dyDescent="0.2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x14ac:dyDescent="0.2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x14ac:dyDescent="0.2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x14ac:dyDescent="0.2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x14ac:dyDescent="0.2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 x14ac:dyDescent="0.2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x14ac:dyDescent="0.2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x14ac:dyDescent="0.2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x14ac:dyDescent="0.2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x14ac:dyDescent="0.2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x14ac:dyDescent="0.2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 x14ac:dyDescent="0.2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 x14ac:dyDescent="0.2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x14ac:dyDescent="0.2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1:14" x14ac:dyDescent="0.2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x14ac:dyDescent="0.2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x14ac:dyDescent="0.2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x14ac:dyDescent="0.2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 x14ac:dyDescent="0.2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 x14ac:dyDescent="0.2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x14ac:dyDescent="0.2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 x14ac:dyDescent="0.2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x14ac:dyDescent="0.2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 x14ac:dyDescent="0.2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 x14ac:dyDescent="0.2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 x14ac:dyDescent="0.2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x14ac:dyDescent="0.2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x14ac:dyDescent="0.2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x14ac:dyDescent="0.2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 x14ac:dyDescent="0.2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x14ac:dyDescent="0.2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4" x14ac:dyDescent="0.2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1:14" x14ac:dyDescent="0.2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 x14ac:dyDescent="0.2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x14ac:dyDescent="0.2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x14ac:dyDescent="0.2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1:14" x14ac:dyDescent="0.2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 x14ac:dyDescent="0.2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 x14ac:dyDescent="0.2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 x14ac:dyDescent="0.2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 x14ac:dyDescent="0.2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x14ac:dyDescent="0.2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x14ac:dyDescent="0.2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x14ac:dyDescent="0.2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x14ac:dyDescent="0.2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x14ac:dyDescent="0.2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1:14" x14ac:dyDescent="0.2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x14ac:dyDescent="0.2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x14ac:dyDescent="0.2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x14ac:dyDescent="0.2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 x14ac:dyDescent="0.2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x14ac:dyDescent="0.2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</row>
    <row r="256" spans="1:14" x14ac:dyDescent="0.2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1:14" x14ac:dyDescent="0.2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x14ac:dyDescent="0.2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x14ac:dyDescent="0.2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</row>
    <row r="260" spans="1:14" x14ac:dyDescent="0.2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x14ac:dyDescent="0.2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x14ac:dyDescent="0.2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 x14ac:dyDescent="0.2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1:14" x14ac:dyDescent="0.2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 x14ac:dyDescent="0.2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</row>
    <row r="266" spans="1:14" x14ac:dyDescent="0.2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x14ac:dyDescent="0.2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x14ac:dyDescent="0.2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1:14" x14ac:dyDescent="0.2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x14ac:dyDescent="0.2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x14ac:dyDescent="0.2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</row>
    <row r="272" spans="1:14" x14ac:dyDescent="0.2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x14ac:dyDescent="0.2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 x14ac:dyDescent="0.2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1:14" x14ac:dyDescent="0.2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 x14ac:dyDescent="0.2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1:14" x14ac:dyDescent="0.2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x14ac:dyDescent="0.2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x14ac:dyDescent="0.2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x14ac:dyDescent="0.2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1:14" x14ac:dyDescent="0.2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x14ac:dyDescent="0.2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 x14ac:dyDescent="0.2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x14ac:dyDescent="0.2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1:14" x14ac:dyDescent="0.2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 x14ac:dyDescent="0.2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1:14" x14ac:dyDescent="0.2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1:14" x14ac:dyDescent="0.2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1:14" x14ac:dyDescent="0.2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</row>
    <row r="290" spans="1:14" x14ac:dyDescent="0.2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x14ac:dyDescent="0.2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x14ac:dyDescent="0.2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1:14" x14ac:dyDescent="0.2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x14ac:dyDescent="0.2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1:14" x14ac:dyDescent="0.2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1:14" x14ac:dyDescent="0.2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1:14" x14ac:dyDescent="0.2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x14ac:dyDescent="0.2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1:14" x14ac:dyDescent="0.2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:14" x14ac:dyDescent="0.2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1:14" x14ac:dyDescent="0.2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x14ac:dyDescent="0.2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 x14ac:dyDescent="0.2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x14ac:dyDescent="0.2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1:14" x14ac:dyDescent="0.2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</row>
    <row r="306" spans="1:14" x14ac:dyDescent="0.2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1:14" x14ac:dyDescent="0.2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 x14ac:dyDescent="0.2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1:14" x14ac:dyDescent="0.2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x14ac:dyDescent="0.2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1:14" x14ac:dyDescent="0.2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</row>
    <row r="312" spans="1:14" x14ac:dyDescent="0.2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1:14" x14ac:dyDescent="0.2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 x14ac:dyDescent="0.2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x14ac:dyDescent="0.2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 x14ac:dyDescent="0.2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1:14" x14ac:dyDescent="0.2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spans="1:14" x14ac:dyDescent="0.2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1:14" x14ac:dyDescent="0.2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4" x14ac:dyDescent="0.2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x14ac:dyDescent="0.2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</row>
    <row r="322" spans="1:14" x14ac:dyDescent="0.2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1:14" x14ac:dyDescent="0.2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 x14ac:dyDescent="0.2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1:14" x14ac:dyDescent="0.2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</row>
    <row r="326" spans="1:14" x14ac:dyDescent="0.2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1:14" x14ac:dyDescent="0.2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</row>
    <row r="328" spans="1:14" x14ac:dyDescent="0.2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1:14" x14ac:dyDescent="0.2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</row>
    <row r="330" spans="1:14" x14ac:dyDescent="0.2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1:14" x14ac:dyDescent="0.2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</row>
    <row r="332" spans="1:14" x14ac:dyDescent="0.2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1:14" x14ac:dyDescent="0.2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1:14" x14ac:dyDescent="0.2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1:14" x14ac:dyDescent="0.2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</row>
    <row r="336" spans="1:14" x14ac:dyDescent="0.2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1:14" x14ac:dyDescent="0.2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</row>
    <row r="338" spans="1:14" x14ac:dyDescent="0.2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1:14" x14ac:dyDescent="0.2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</row>
    <row r="340" spans="1:14" x14ac:dyDescent="0.2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1:14" x14ac:dyDescent="0.2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</row>
    <row r="342" spans="1:14" x14ac:dyDescent="0.2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1:14" x14ac:dyDescent="0.2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</row>
    <row r="344" spans="1:14" x14ac:dyDescent="0.2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1:14" x14ac:dyDescent="0.2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4" x14ac:dyDescent="0.2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1:14" x14ac:dyDescent="0.2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</row>
    <row r="348" spans="1:14" x14ac:dyDescent="0.2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1:14" x14ac:dyDescent="0.2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</row>
    <row r="350" spans="1:14" x14ac:dyDescent="0.2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1:14" x14ac:dyDescent="0.2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4" x14ac:dyDescent="0.2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1:14" x14ac:dyDescent="0.2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</row>
    <row r="354" spans="1:14" x14ac:dyDescent="0.2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1:14" x14ac:dyDescent="0.2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</row>
    <row r="356" spans="1:14" x14ac:dyDescent="0.2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1:14" x14ac:dyDescent="0.2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:14" x14ac:dyDescent="0.2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1:14" x14ac:dyDescent="0.2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</row>
    <row r="360" spans="1:14" x14ac:dyDescent="0.2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1:14" x14ac:dyDescent="0.2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</row>
    <row r="362" spans="1:14" x14ac:dyDescent="0.2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1:14" x14ac:dyDescent="0.2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</row>
    <row r="364" spans="1:14" x14ac:dyDescent="0.2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1:14" x14ac:dyDescent="0.2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</row>
  </sheetData>
  <mergeCells count="3">
    <mergeCell ref="B1:F1"/>
    <mergeCell ref="G1:K1"/>
    <mergeCell ref="L1:N1"/>
  </mergeCell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38A0-CD86-6740-AD68-2029842B8A0F}">
  <dimension ref="A1:F51"/>
  <sheetViews>
    <sheetView topLeftCell="A45" zoomScale="240" workbookViewId="0">
      <selection activeCell="B50" sqref="B50"/>
    </sheetView>
  </sheetViews>
  <sheetFormatPr baseColWidth="10" defaultRowHeight="16" x14ac:dyDescent="0.2"/>
  <cols>
    <col min="1" max="1" width="23.83203125" customWidth="1"/>
    <col min="2" max="2" width="12.1640625" bestFit="1" customWidth="1"/>
  </cols>
  <sheetData>
    <row r="1" spans="1:6" x14ac:dyDescent="0.2">
      <c r="A1" s="7" t="s">
        <v>0</v>
      </c>
      <c r="B1" s="3" t="s">
        <v>1</v>
      </c>
      <c r="C1" s="3"/>
      <c r="D1" s="3"/>
      <c r="E1" s="3"/>
      <c r="F1" s="3"/>
    </row>
    <row r="2" spans="1:6" x14ac:dyDescent="0.2">
      <c r="A2" s="11"/>
      <c r="B2" s="8">
        <v>1E-3</v>
      </c>
      <c r="C2" s="8">
        <v>5.0000000000000001E-3</v>
      </c>
      <c r="D2" s="8">
        <v>0.01</v>
      </c>
      <c r="E2" s="8">
        <v>0.05</v>
      </c>
      <c r="F2" s="8">
        <v>0.1</v>
      </c>
    </row>
    <row r="3" spans="1:6" x14ac:dyDescent="0.2">
      <c r="A3" s="11" t="s">
        <v>7</v>
      </c>
      <c r="B3" s="12"/>
      <c r="C3" s="12"/>
      <c r="D3" s="12"/>
      <c r="E3" s="12"/>
      <c r="F3" s="12"/>
    </row>
    <row r="4" spans="1:6" x14ac:dyDescent="0.2">
      <c r="A4" s="11" t="s">
        <v>8</v>
      </c>
      <c r="B4" s="12">
        <v>9.0399999999999994E-3</v>
      </c>
      <c r="C4" s="12">
        <v>2.4E-2</v>
      </c>
      <c r="D4" s="12">
        <v>2.8500000000000001E-2</v>
      </c>
      <c r="E4" s="12">
        <v>6.4600000000000005E-2</v>
      </c>
      <c r="F4" s="12">
        <v>7.2300000000000003E-2</v>
      </c>
    </row>
    <row r="5" spans="1:6" x14ac:dyDescent="0.2">
      <c r="A5" s="11" t="s">
        <v>9</v>
      </c>
      <c r="B5" s="12">
        <v>9.7999999999999997E-3</v>
      </c>
      <c r="C5" s="12">
        <v>2.4799999999999999E-2</v>
      </c>
      <c r="D5" s="12">
        <v>3.61E-2</v>
      </c>
      <c r="E5" s="12">
        <v>4.4499999999999998E-2</v>
      </c>
      <c r="F5" s="12">
        <v>7.6300000000000007E-2</v>
      </c>
    </row>
    <row r="6" spans="1:6" x14ac:dyDescent="0.2">
      <c r="A6" s="11" t="s">
        <v>10</v>
      </c>
      <c r="B6" s="12"/>
      <c r="C6" s="12"/>
      <c r="D6" s="12"/>
      <c r="E6" s="12"/>
      <c r="F6" s="12"/>
    </row>
    <row r="7" spans="1:6" x14ac:dyDescent="0.2">
      <c r="A7" s="11" t="s">
        <v>11</v>
      </c>
      <c r="B7" s="12">
        <v>4.47E-3</v>
      </c>
      <c r="C7" s="12">
        <v>3.0300000000000001E-2</v>
      </c>
      <c r="D7" s="12">
        <v>4.7800000000000002E-2</v>
      </c>
      <c r="E7" s="12">
        <v>0.12</v>
      </c>
      <c r="F7" s="12">
        <v>8.4599999999999995E-2</v>
      </c>
    </row>
    <row r="8" spans="1:6" x14ac:dyDescent="0.2">
      <c r="A8" s="11" t="s">
        <v>12</v>
      </c>
      <c r="B8" s="12">
        <v>2.52E-2</v>
      </c>
      <c r="C8" s="12">
        <v>3.9100000000000003E-2</v>
      </c>
      <c r="D8" s="12">
        <v>4.5100000000000001E-2</v>
      </c>
      <c r="E8" s="12">
        <v>7.8700000000000006E-2</v>
      </c>
      <c r="F8" s="12">
        <v>8.8400000000000006E-2</v>
      </c>
    </row>
    <row r="9" spans="1:6" x14ac:dyDescent="0.2">
      <c r="A9" s="11" t="s">
        <v>13</v>
      </c>
      <c r="B9" s="12">
        <v>1E-3</v>
      </c>
      <c r="C9" s="12">
        <v>3.4599999999999999E-2</v>
      </c>
      <c r="D9" s="12">
        <v>4.5199999999999997E-2</v>
      </c>
      <c r="E9" s="12">
        <v>2.8000000000000001E-2</v>
      </c>
      <c r="F9" s="12">
        <v>7.5700000000000003E-2</v>
      </c>
    </row>
    <row r="10" spans="1:6" x14ac:dyDescent="0.2">
      <c r="A10" s="11" t="s">
        <v>14</v>
      </c>
      <c r="B10" s="12">
        <v>5.4200000000000003E-3</v>
      </c>
      <c r="C10" s="12">
        <v>4.2700000000000002E-2</v>
      </c>
      <c r="D10" s="12">
        <v>2.9100000000000001E-2</v>
      </c>
      <c r="E10" s="12">
        <v>9.74E-2</v>
      </c>
      <c r="F10" s="12">
        <v>4.9599999999999998E-2</v>
      </c>
    </row>
    <row r="11" spans="1:6" x14ac:dyDescent="0.2">
      <c r="A11" s="11" t="s">
        <v>15</v>
      </c>
      <c r="B11" s="12">
        <v>1.2699999999999999E-2</v>
      </c>
      <c r="C11" s="12">
        <v>2.2700000000000001E-2</v>
      </c>
      <c r="D11" s="12">
        <v>4.5199999999999997E-2</v>
      </c>
      <c r="E11" s="12">
        <v>6.8400000000000002E-2</v>
      </c>
      <c r="F11" s="12">
        <v>7.4999999999999997E-2</v>
      </c>
    </row>
    <row r="12" spans="1:6" x14ac:dyDescent="0.2">
      <c r="A12" s="11" t="s">
        <v>16</v>
      </c>
      <c r="B12" s="12">
        <v>1.6899999999999998E-2</v>
      </c>
      <c r="C12" s="12">
        <v>4.2700000000000002E-2</v>
      </c>
      <c r="D12" s="12">
        <v>6.5000000000000002E-2</v>
      </c>
      <c r="E12" s="12">
        <v>9.74E-2</v>
      </c>
      <c r="F12" s="12">
        <v>0.104</v>
      </c>
    </row>
    <row r="13" spans="1:6" x14ac:dyDescent="0.2">
      <c r="A13" s="11" t="s">
        <v>17</v>
      </c>
      <c r="B13" s="12">
        <v>2.76E-2</v>
      </c>
      <c r="C13" s="12">
        <v>5.2200000000000003E-2</v>
      </c>
      <c r="D13" s="12">
        <v>7.1199999999999999E-2</v>
      </c>
      <c r="E13" s="12">
        <v>8.2699999999999996E-2</v>
      </c>
      <c r="F13" s="12">
        <v>0.155</v>
      </c>
    </row>
    <row r="14" spans="1:6" x14ac:dyDescent="0.2">
      <c r="A14" s="11" t="s">
        <v>18</v>
      </c>
      <c r="B14" s="12">
        <v>0</v>
      </c>
      <c r="C14" s="12">
        <v>0.02</v>
      </c>
      <c r="D14" s="12">
        <v>0.03</v>
      </c>
      <c r="E14" s="12">
        <v>0.52</v>
      </c>
      <c r="F14" s="12">
        <v>0.08</v>
      </c>
    </row>
    <row r="15" spans="1:6" x14ac:dyDescent="0.2">
      <c r="A15" s="11" t="s">
        <v>19</v>
      </c>
      <c r="B15" s="12">
        <v>3.4799999999999998E-2</v>
      </c>
      <c r="C15" s="12">
        <v>4.0500000000000001E-2</v>
      </c>
      <c r="D15" s="12">
        <v>7.2599999999999998E-2</v>
      </c>
      <c r="E15" s="12">
        <v>0.13700000000000001</v>
      </c>
      <c r="F15" s="12">
        <v>0.22800000000000001</v>
      </c>
    </row>
    <row r="16" spans="1:6" x14ac:dyDescent="0.2">
      <c r="A16" s="11" t="s">
        <v>20</v>
      </c>
      <c r="B16" s="12">
        <v>9.1299999999999992E-3</v>
      </c>
      <c r="C16" s="12">
        <v>3.1699999999999999E-2</v>
      </c>
      <c r="D16" s="12">
        <v>5.4800000000000001E-2</v>
      </c>
      <c r="E16" s="12">
        <v>0.13500000000000001</v>
      </c>
      <c r="F16" s="12">
        <v>0.13600000000000001</v>
      </c>
    </row>
    <row r="17" spans="1:6" x14ac:dyDescent="0.2">
      <c r="A17" s="11" t="s">
        <v>21</v>
      </c>
      <c r="B17" s="12">
        <v>1.5299999999999999E-2</v>
      </c>
      <c r="C17" s="12">
        <v>3.04E-2</v>
      </c>
      <c r="D17" s="12">
        <v>6.1699999999999998E-2</v>
      </c>
      <c r="E17" s="12">
        <v>8.3799999999999999E-2</v>
      </c>
      <c r="F17" s="12">
        <v>0.152</v>
      </c>
    </row>
    <row r="18" spans="1:6" x14ac:dyDescent="0.2">
      <c r="A18" s="11" t="s">
        <v>22</v>
      </c>
      <c r="B18" s="12"/>
      <c r="C18" s="12">
        <v>2.1700000000000001E-2</v>
      </c>
      <c r="D18" s="12">
        <v>4.0599999999999997E-2</v>
      </c>
      <c r="E18" s="12">
        <v>8.5500000000000007E-2</v>
      </c>
      <c r="F18" s="12">
        <v>9.1499999999999998E-2</v>
      </c>
    </row>
    <row r="19" spans="1:6" x14ac:dyDescent="0.2">
      <c r="A19" s="11" t="s">
        <v>23</v>
      </c>
      <c r="B19" s="12">
        <v>1.66E-2</v>
      </c>
      <c r="C19" s="12">
        <v>1.9E-2</v>
      </c>
      <c r="D19" s="12">
        <v>5.2999999999999999E-2</v>
      </c>
      <c r="E19" s="12">
        <v>4.99E-2</v>
      </c>
      <c r="F19" s="12">
        <v>0.10199999999999999</v>
      </c>
    </row>
    <row r="20" spans="1:6" x14ac:dyDescent="0.2">
      <c r="A20" s="11" t="s">
        <v>24</v>
      </c>
      <c r="B20" s="12">
        <v>7.5300000000000002E-3</v>
      </c>
      <c r="C20" s="12">
        <v>4.8300000000000003E-2</v>
      </c>
      <c r="D20" s="12">
        <v>4.2000000000000003E-2</v>
      </c>
      <c r="E20" s="12">
        <v>0.128</v>
      </c>
      <c r="F20" s="12">
        <v>0.11</v>
      </c>
    </row>
    <row r="21" spans="1:6" x14ac:dyDescent="0.2">
      <c r="A21" s="11" t="s">
        <v>25</v>
      </c>
      <c r="B21" s="12">
        <v>9.1999999999999998E-3</v>
      </c>
      <c r="C21" s="12">
        <v>1.7999999999999999E-2</v>
      </c>
      <c r="D21" s="12">
        <v>2.8000000000000001E-2</v>
      </c>
      <c r="E21" s="12">
        <v>3.6999999999999998E-2</v>
      </c>
      <c r="F21" s="12">
        <v>4.7E-2</v>
      </c>
    </row>
    <row r="22" spans="1:6" x14ac:dyDescent="0.2">
      <c r="A22" s="11" t="s">
        <v>26</v>
      </c>
      <c r="B22" s="12">
        <v>0</v>
      </c>
      <c r="C22" s="12">
        <v>2.1299999999999999E-2</v>
      </c>
      <c r="D22" s="12">
        <v>3.4200000000000001E-2</v>
      </c>
      <c r="E22" s="12">
        <v>5.1200000000000002E-2</v>
      </c>
      <c r="F22" s="12">
        <v>6.5600000000000006E-2</v>
      </c>
    </row>
    <row r="23" spans="1:6" x14ac:dyDescent="0.2">
      <c r="A23" s="11" t="s">
        <v>27</v>
      </c>
      <c r="B23" s="12">
        <v>1.37E-2</v>
      </c>
      <c r="C23" s="12">
        <v>2.06E-2</v>
      </c>
      <c r="D23" s="12">
        <v>2.9399999999999999E-2</v>
      </c>
      <c r="E23" s="12">
        <v>8.7999999999999995E-2</v>
      </c>
      <c r="F23" s="12">
        <v>0.111</v>
      </c>
    </row>
    <row r="24" spans="1:6" x14ac:dyDescent="0.2">
      <c r="A24" s="11"/>
      <c r="B24" s="12"/>
      <c r="C24" s="12"/>
      <c r="D24" s="12"/>
      <c r="E24" s="12"/>
      <c r="F24" s="12"/>
    </row>
    <row r="25" spans="1:6" x14ac:dyDescent="0.2">
      <c r="A25" s="11" t="s">
        <v>36</v>
      </c>
      <c r="B25" s="12">
        <f>AVERAGE(B4:B23)</f>
        <v>1.2132777777777779E-2</v>
      </c>
      <c r="C25" s="12">
        <f t="shared" ref="C25:F25" si="0">AVERAGE(C4:C23)</f>
        <v>3.076842105263158E-2</v>
      </c>
      <c r="D25" s="12">
        <f t="shared" si="0"/>
        <v>4.5236842105263159E-2</v>
      </c>
      <c r="E25" s="12">
        <f t="shared" si="0"/>
        <v>0.10511052631578949</v>
      </c>
      <c r="F25" s="12">
        <f t="shared" si="0"/>
        <v>0.10021052631578947</v>
      </c>
    </row>
    <row r="27" spans="1:6" x14ac:dyDescent="0.2">
      <c r="B27">
        <f>(B4-B$25)^2</f>
        <v>9.565274382716059E-6</v>
      </c>
      <c r="C27">
        <f t="shared" ref="C27:F27" si="1">(C4-C$25)^2</f>
        <v>4.581152354570638E-5</v>
      </c>
      <c r="D27">
        <f t="shared" si="1"/>
        <v>2.8012188365650971E-4</v>
      </c>
      <c r="E27">
        <f t="shared" si="1"/>
        <v>1.6411027423822722E-3</v>
      </c>
      <c r="F27">
        <f t="shared" si="1"/>
        <v>7.7899747922437646E-4</v>
      </c>
    </row>
    <row r="28" spans="1:6" x14ac:dyDescent="0.2">
      <c r="B28">
        <f>(B5-B$25)^2</f>
        <v>5.4418521604938334E-6</v>
      </c>
      <c r="C28">
        <f t="shared" ref="B28:F46" si="2">(C5-C$25)^2</f>
        <v>3.5622049861495872E-5</v>
      </c>
      <c r="D28">
        <f t="shared" si="2"/>
        <v>8.3481883656509709E-5</v>
      </c>
      <c r="E28">
        <f t="shared" si="2"/>
        <v>3.6736359002770102E-3</v>
      </c>
      <c r="F28">
        <f t="shared" si="2"/>
        <v>5.717132686980605E-4</v>
      </c>
    </row>
    <row r="29" spans="1:6" x14ac:dyDescent="0.2">
      <c r="B29">
        <f t="shared" si="2"/>
        <v>1.4720429660493829E-4</v>
      </c>
      <c r="C29">
        <f t="shared" si="2"/>
        <v>9.4669573407202225E-4</v>
      </c>
      <c r="D29">
        <f t="shared" si="2"/>
        <v>2.0463718836565099E-3</v>
      </c>
      <c r="E29">
        <f t="shared" si="2"/>
        <v>1.1048222742382274E-2</v>
      </c>
      <c r="F29">
        <f t="shared" si="2"/>
        <v>1.0042149584487535E-2</v>
      </c>
    </row>
    <row r="30" spans="1:6" x14ac:dyDescent="0.2">
      <c r="B30">
        <f t="shared" si="2"/>
        <v>5.8718163271604952E-5</v>
      </c>
      <c r="C30">
        <f t="shared" si="2"/>
        <v>2.1941828254847721E-7</v>
      </c>
      <c r="D30">
        <f t="shared" si="2"/>
        <v>6.5697783933518084E-6</v>
      </c>
      <c r="E30">
        <f t="shared" si="2"/>
        <v>2.2169642659279723E-4</v>
      </c>
      <c r="F30">
        <f t="shared" si="2"/>
        <v>2.436885318559558E-4</v>
      </c>
    </row>
    <row r="31" spans="1:6" x14ac:dyDescent="0.2">
      <c r="B31">
        <f t="shared" si="2"/>
        <v>1.7075229660493826E-4</v>
      </c>
      <c r="C31">
        <f t="shared" si="2"/>
        <v>6.9415207756232708E-5</v>
      </c>
      <c r="D31">
        <f t="shared" si="2"/>
        <v>1.8725761772853059E-8</v>
      </c>
      <c r="E31">
        <f t="shared" si="2"/>
        <v>6.9751590027700876E-4</v>
      </c>
      <c r="F31">
        <f t="shared" si="2"/>
        <v>1.3948853185595549E-4</v>
      </c>
    </row>
    <row r="32" spans="1:6" x14ac:dyDescent="0.2">
      <c r="B32">
        <f t="shared" si="2"/>
        <v>1.2393874104938275E-4</v>
      </c>
      <c r="C32">
        <f t="shared" si="2"/>
        <v>1.4680997229916877E-5</v>
      </c>
      <c r="D32">
        <f t="shared" si="2"/>
        <v>1.3573407202218727E-9</v>
      </c>
      <c r="E32">
        <f t="shared" si="2"/>
        <v>5.9460332686980637E-3</v>
      </c>
      <c r="F32">
        <f t="shared" si="2"/>
        <v>6.0076590027700807E-4</v>
      </c>
    </row>
    <row r="33" spans="1:6" x14ac:dyDescent="0.2">
      <c r="B33">
        <f t="shared" si="2"/>
        <v>4.5061385493827168E-5</v>
      </c>
      <c r="C33">
        <f t="shared" si="2"/>
        <v>1.4236257617728534E-4</v>
      </c>
      <c r="D33">
        <f t="shared" si="2"/>
        <v>2.6039767313019389E-4</v>
      </c>
      <c r="E33">
        <f t="shared" si="2"/>
        <v>5.9452216066482203E-5</v>
      </c>
      <c r="F33">
        <f t="shared" si="2"/>
        <v>2.5614253739612187E-3</v>
      </c>
    </row>
    <row r="34" spans="1:6" x14ac:dyDescent="0.2">
      <c r="B34">
        <f t="shared" si="2"/>
        <v>3.2174104938271433E-7</v>
      </c>
      <c r="C34">
        <f t="shared" si="2"/>
        <v>6.5099418282548471E-5</v>
      </c>
      <c r="D34">
        <f t="shared" si="2"/>
        <v>1.3573407202218727E-9</v>
      </c>
      <c r="E34">
        <f t="shared" si="2"/>
        <v>1.3476627423822723E-3</v>
      </c>
      <c r="F34">
        <f t="shared" si="2"/>
        <v>6.3557063711911367E-4</v>
      </c>
    </row>
    <row r="35" spans="1:6" x14ac:dyDescent="0.2">
      <c r="B35">
        <f t="shared" si="2"/>
        <v>2.2726407716049357E-5</v>
      </c>
      <c r="C35">
        <f t="shared" si="2"/>
        <v>1.4236257617728534E-4</v>
      </c>
      <c r="D35">
        <f t="shared" si="2"/>
        <v>3.9058240997229921E-4</v>
      </c>
      <c r="E35">
        <f t="shared" si="2"/>
        <v>5.9452216066482203E-5</v>
      </c>
      <c r="F35">
        <f t="shared" si="2"/>
        <v>1.4360110803324076E-5</v>
      </c>
    </row>
    <row r="36" spans="1:6" x14ac:dyDescent="0.2">
      <c r="B36">
        <f t="shared" si="2"/>
        <v>2.392349632716049E-4</v>
      </c>
      <c r="C36">
        <f t="shared" si="2"/>
        <v>4.5931257617728538E-4</v>
      </c>
      <c r="D36">
        <f t="shared" si="2"/>
        <v>6.74085567867036E-4</v>
      </c>
      <c r="E36">
        <f t="shared" si="2"/>
        <v>5.0223168975069331E-4</v>
      </c>
      <c r="F36">
        <f t="shared" si="2"/>
        <v>3.001886426592798E-3</v>
      </c>
    </row>
    <row r="37" spans="1:6" x14ac:dyDescent="0.2">
      <c r="B37">
        <f t="shared" si="2"/>
        <v>1.4720429660493829E-4</v>
      </c>
      <c r="C37">
        <f t="shared" si="2"/>
        <v>1.1595889196675903E-4</v>
      </c>
      <c r="D37">
        <f t="shared" si="2"/>
        <v>2.3216135734072029E-4</v>
      </c>
      <c r="E37">
        <f t="shared" si="2"/>
        <v>0.17213327537396123</v>
      </c>
      <c r="F37">
        <f t="shared" si="2"/>
        <v>4.0846537396121871E-4</v>
      </c>
    </row>
    <row r="38" spans="1:6" x14ac:dyDescent="0.2">
      <c r="B38">
        <f t="shared" si="2"/>
        <v>5.1380296327160489E-4</v>
      </c>
      <c r="C38">
        <f t="shared" si="2"/>
        <v>9.4703628808864263E-5</v>
      </c>
      <c r="D38">
        <f t="shared" si="2"/>
        <v>7.48742409972299E-4</v>
      </c>
      <c r="E38">
        <f t="shared" si="2"/>
        <v>1.0169385318559555E-3</v>
      </c>
      <c r="F38">
        <f t="shared" si="2"/>
        <v>1.6330149584487537E-2</v>
      </c>
    </row>
    <row r="39" spans="1:6" x14ac:dyDescent="0.2">
      <c r="B39">
        <f t="shared" si="2"/>
        <v>9.0166743827160605E-6</v>
      </c>
      <c r="C39">
        <f t="shared" si="2"/>
        <v>8.6783933518005098E-7</v>
      </c>
      <c r="D39">
        <f t="shared" si="2"/>
        <v>9.1453988919667611E-5</v>
      </c>
      <c r="E39">
        <f t="shared" si="2"/>
        <v>8.9338063711911326E-4</v>
      </c>
      <c r="F39">
        <f t="shared" si="2"/>
        <v>1.2808864265927986E-3</v>
      </c>
    </row>
    <row r="40" spans="1:6" x14ac:dyDescent="0.2">
      <c r="B40">
        <f t="shared" si="2"/>
        <v>1.0031296604938262E-5</v>
      </c>
      <c r="C40">
        <f t="shared" si="2"/>
        <v>1.357340720221617E-7</v>
      </c>
      <c r="D40">
        <f t="shared" si="2"/>
        <v>2.7103556786703593E-4</v>
      </c>
      <c r="E40">
        <f t="shared" si="2"/>
        <v>4.5413853185595628E-4</v>
      </c>
      <c r="F40">
        <f t="shared" si="2"/>
        <v>2.6821495844875343E-3</v>
      </c>
    </row>
    <row r="41" spans="1:6" x14ac:dyDescent="0.2">
      <c r="B41">
        <f t="shared" si="2"/>
        <v>1.4720429660493829E-4</v>
      </c>
      <c r="C41">
        <f t="shared" si="2"/>
        <v>8.2236260387811644E-5</v>
      </c>
      <c r="D41">
        <f t="shared" si="2"/>
        <v>2.1500304709141309E-5</v>
      </c>
      <c r="E41">
        <f t="shared" si="2"/>
        <v>3.8457274238227178E-4</v>
      </c>
      <c r="F41">
        <f t="shared" si="2"/>
        <v>7.587326869806095E-5</v>
      </c>
    </row>
    <row r="42" spans="1:6" x14ac:dyDescent="0.2">
      <c r="B42">
        <f t="shared" si="2"/>
        <v>1.9956074382716041E-5</v>
      </c>
      <c r="C42">
        <f t="shared" si="2"/>
        <v>1.384957340720222E-4</v>
      </c>
      <c r="D42">
        <f t="shared" si="2"/>
        <v>6.0266620498614921E-5</v>
      </c>
      <c r="E42">
        <f t="shared" si="2"/>
        <v>3.0482022160664836E-3</v>
      </c>
      <c r="F42">
        <f t="shared" si="2"/>
        <v>3.2022160664819766E-6</v>
      </c>
    </row>
    <row r="43" spans="1:6" x14ac:dyDescent="0.2">
      <c r="B43">
        <f t="shared" si="2"/>
        <v>2.1185563271604945E-5</v>
      </c>
      <c r="C43">
        <f t="shared" si="2"/>
        <v>3.0735626038781168E-4</v>
      </c>
      <c r="D43">
        <f t="shared" si="2"/>
        <v>1.0477146814404421E-5</v>
      </c>
      <c r="E43">
        <f t="shared" si="2"/>
        <v>5.2392800554016566E-4</v>
      </c>
      <c r="F43">
        <f t="shared" si="2"/>
        <v>9.5833795013850463E-5</v>
      </c>
    </row>
    <row r="44" spans="1:6" x14ac:dyDescent="0.2">
      <c r="B44">
        <f t="shared" si="2"/>
        <v>8.601185493827168E-6</v>
      </c>
      <c r="C44">
        <f t="shared" si="2"/>
        <v>1.630325761772854E-4</v>
      </c>
      <c r="D44">
        <f t="shared" si="2"/>
        <v>2.9710872576177287E-4</v>
      </c>
      <c r="E44">
        <f t="shared" si="2"/>
        <v>4.6390437950138514E-3</v>
      </c>
      <c r="F44">
        <f t="shared" si="2"/>
        <v>2.8313601108033238E-3</v>
      </c>
    </row>
    <row r="45" spans="1:6" x14ac:dyDescent="0.2">
      <c r="B45">
        <f t="shared" si="2"/>
        <v>1.4720429660493829E-4</v>
      </c>
      <c r="C45">
        <f t="shared" si="2"/>
        <v>8.9650997229916927E-5</v>
      </c>
      <c r="D45">
        <f t="shared" si="2"/>
        <v>1.2181188365650969E-4</v>
      </c>
      <c r="E45">
        <f t="shared" si="2"/>
        <v>2.9063448476454308E-3</v>
      </c>
      <c r="F45">
        <f t="shared" si="2"/>
        <v>1.1978885318559551E-3</v>
      </c>
    </row>
    <row r="46" spans="1:6" x14ac:dyDescent="0.2">
      <c r="B46">
        <f t="shared" si="2"/>
        <v>2.4561854938271587E-6</v>
      </c>
      <c r="C46">
        <f t="shared" si="2"/>
        <v>1.0339678670360113E-4</v>
      </c>
      <c r="D46">
        <f t="shared" si="2"/>
        <v>2.5080556786703605E-4</v>
      </c>
      <c r="E46">
        <f t="shared" si="2"/>
        <v>2.9277011080332477E-4</v>
      </c>
      <c r="F46">
        <f t="shared" si="2"/>
        <v>1.1641274238227154E-4</v>
      </c>
    </row>
    <row r="48" spans="1:6" x14ac:dyDescent="0.2">
      <c r="A48" t="s">
        <v>33</v>
      </c>
      <c r="B48">
        <f>SUM(B27:B46)</f>
        <v>1.8496279543209876E-3</v>
      </c>
      <c r="C48">
        <f t="shared" ref="C48:F48" si="3">SUM(C27:C46)</f>
        <v>3.0174167867036013E-3</v>
      </c>
      <c r="D48">
        <f t="shared" si="3"/>
        <v>5.8469960941828249E-3</v>
      </c>
      <c r="E48">
        <f t="shared" si="3"/>
        <v>0.21148960063711911</v>
      </c>
      <c r="F48">
        <f t="shared" si="3"/>
        <v>4.3612267479224379E-2</v>
      </c>
    </row>
    <row r="49" spans="1:6" x14ac:dyDescent="0.2">
      <c r="A49" t="s">
        <v>34</v>
      </c>
      <c r="B49">
        <f>B48/COUNTA(B3:B23)</f>
        <v>1.027571085733882E-4</v>
      </c>
      <c r="C49">
        <f t="shared" ref="C49:F49" si="4">C48/COUNTA(C3:C23)</f>
        <v>1.5881140982650533E-4</v>
      </c>
      <c r="D49">
        <f t="shared" si="4"/>
        <v>3.0773663653593813E-4</v>
      </c>
      <c r="E49">
        <f t="shared" si="4"/>
        <v>1.1131031612479953E-2</v>
      </c>
      <c r="F49">
        <f t="shared" si="4"/>
        <v>2.2953824989065462E-3</v>
      </c>
    </row>
    <row r="50" spans="1:6" x14ac:dyDescent="0.2">
      <c r="A50" t="s">
        <v>35</v>
      </c>
      <c r="B50">
        <f>SQRT(B49)</f>
        <v>1.0136918100359113E-2</v>
      </c>
      <c r="C50">
        <f t="shared" ref="C50:F50" si="5">SQRT(C49)</f>
        <v>1.2602039907352513E-2</v>
      </c>
      <c r="D50">
        <f t="shared" si="5"/>
        <v>1.7542423907087018E-2</v>
      </c>
      <c r="E50">
        <f t="shared" si="5"/>
        <v>0.10550370425951855</v>
      </c>
      <c r="F50">
        <f t="shared" si="5"/>
        <v>4.7910150270131131E-2</v>
      </c>
    </row>
    <row r="51" spans="1:6" x14ac:dyDescent="0.2">
      <c r="B51">
        <f>STDEV(B3:B23)</f>
        <v>9.5647003000650932E-3</v>
      </c>
      <c r="C51">
        <f t="shared" ref="C51:F51" si="6">STDEV(C3:C23)</f>
        <v>1.0725672868381362E-2</v>
      </c>
      <c r="D51">
        <f t="shared" si="6"/>
        <v>1.453085646043221E-2</v>
      </c>
      <c r="E51">
        <f t="shared" si="6"/>
        <v>0.10552550452503487</v>
      </c>
      <c r="F51">
        <f t="shared" si="6"/>
        <v>4.3185721595309784E-2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ecarts types</vt:lpstr>
    </vt:vector>
  </TitlesOfParts>
  <Company>UPMC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Loic Labrousse</dc:creator>
  <dc:description/>
  <cp:lastModifiedBy>Microsoft Office User</cp:lastModifiedBy>
  <cp:revision>2</cp:revision>
  <dcterms:created xsi:type="dcterms:W3CDTF">2019-03-19T10:00:18Z</dcterms:created>
  <dcterms:modified xsi:type="dcterms:W3CDTF">2021-03-22T12:32:01Z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UPMC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